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yusuke\Dropbox\ヒポラぼ\10_work\20200818_香織の大阪帰省\"/>
    </mc:Choice>
  </mc:AlternateContent>
  <xr:revisionPtr revIDLastSave="0" documentId="13_ncr:1_{BCD1BC5B-4540-41F7-AD5A-E6B9940E6CFC}" xr6:coauthVersionLast="45" xr6:coauthVersionMax="45" xr10:uidLastSave="{00000000-0000-0000-0000-000000000000}"/>
  <bookViews>
    <workbookView xWindow="19090" yWindow="-110" windowWidth="38620" windowHeight="21220" xr2:uid="{00000000-000D-0000-FFFF-FFFF00000000}"/>
  </bookViews>
  <sheets>
    <sheet name="202008夏" sheetId="3" r:id="rId1"/>
    <sheet name="201912冬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I33" i="3"/>
  <c r="K31" i="3"/>
  <c r="L31" i="3" s="1"/>
  <c r="I31" i="3"/>
  <c r="K30" i="3"/>
  <c r="L30" i="3" s="1"/>
  <c r="I30" i="3"/>
  <c r="K29" i="3"/>
  <c r="L29" i="3" s="1"/>
  <c r="I29" i="3"/>
  <c r="K28" i="3"/>
  <c r="L28" i="3" s="1"/>
  <c r="I28" i="3"/>
  <c r="K27" i="3"/>
  <c r="L27" i="3" s="1"/>
  <c r="I27" i="3"/>
  <c r="K26" i="3"/>
  <c r="L26" i="3" s="1"/>
  <c r="I26" i="3"/>
  <c r="K25" i="3"/>
  <c r="L25" i="3" s="1"/>
  <c r="I25" i="3"/>
  <c r="K24" i="3"/>
  <c r="L24" i="3" s="1"/>
  <c r="I24" i="3"/>
  <c r="K23" i="3"/>
  <c r="L23" i="3" s="1"/>
  <c r="I23" i="3"/>
  <c r="J17" i="3"/>
  <c r="I17" i="3"/>
  <c r="L16" i="3"/>
  <c r="K16" i="3"/>
  <c r="K15" i="3"/>
  <c r="L15" i="3" s="1"/>
  <c r="K14" i="3"/>
  <c r="L14" i="3" s="1"/>
  <c r="K13" i="3"/>
  <c r="L13" i="3" s="1"/>
  <c r="K12" i="3"/>
  <c r="L12" i="3" s="1"/>
  <c r="K11" i="3"/>
  <c r="L11" i="3" s="1"/>
  <c r="L10" i="3"/>
  <c r="K10" i="3"/>
  <c r="K9" i="3"/>
  <c r="L9" i="3" s="1"/>
  <c r="K8" i="3"/>
  <c r="L8" i="3" s="1"/>
  <c r="K7" i="3"/>
  <c r="L7" i="3" s="1"/>
  <c r="K6" i="3"/>
  <c r="L6" i="3" s="1"/>
  <c r="M25" i="2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J26" i="2"/>
  <c r="J27" i="2"/>
  <c r="J28" i="2"/>
  <c r="J30" i="2"/>
  <c r="J31" i="2"/>
  <c r="J32" i="2"/>
  <c r="J33" i="2"/>
  <c r="J34" i="2"/>
  <c r="J35" i="2"/>
  <c r="J36" i="2"/>
  <c r="J37" i="2"/>
  <c r="J25" i="2"/>
  <c r="J8" i="2"/>
  <c r="J9" i="2"/>
  <c r="J10" i="2"/>
  <c r="J11" i="2"/>
  <c r="J12" i="2"/>
  <c r="J13" i="2"/>
  <c r="J14" i="2"/>
  <c r="J15" i="2"/>
  <c r="J16" i="2"/>
  <c r="J17" i="2"/>
  <c r="J18" i="2"/>
  <c r="J7" i="2"/>
  <c r="L17" i="2"/>
  <c r="K39" i="2"/>
  <c r="J39" i="2" s="1"/>
  <c r="K19" i="2"/>
  <c r="J19" i="2" s="1"/>
  <c r="L18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<sst xmlns="http://schemas.openxmlformats.org/spreadsheetml/2006/main" count="170" uniqueCount="89">
  <si>
    <t>時刻</t>
    <rPh sb="0" eb="2">
      <t>ジコク</t>
    </rPh>
    <phoneticPr fontId="2"/>
  </si>
  <si>
    <t>充電ポイント</t>
    <rPh sb="0" eb="2">
      <t>ジュウデン</t>
    </rPh>
    <phoneticPr fontId="2"/>
  </si>
  <si>
    <t>とんかつ濵かつ 福岡松崎店</t>
    <phoneticPr fontId="2"/>
  </si>
  <si>
    <t>福岡日産門司店</t>
    <phoneticPr fontId="2"/>
  </si>
  <si>
    <t>道の駅 きらら あじす</t>
    <phoneticPr fontId="2"/>
  </si>
  <si>
    <t>道の駅 ソレーネ周南</t>
    <phoneticPr fontId="2"/>
  </si>
  <si>
    <t>東広島市役所</t>
    <phoneticPr fontId="2"/>
  </si>
  <si>
    <t>ローソン 東広島高屋町桧山店</t>
    <phoneticPr fontId="2"/>
  </si>
  <si>
    <t>岡山日産福浜店</t>
    <phoneticPr fontId="2"/>
  </si>
  <si>
    <t>兵庫日産自動車 相生店</t>
    <phoneticPr fontId="2"/>
  </si>
  <si>
    <t>広野ゴルフ倶楽部</t>
    <phoneticPr fontId="2"/>
  </si>
  <si>
    <t>日産大阪川口店</t>
    <phoneticPr fontId="2"/>
  </si>
  <si>
    <t>山口日産 岩国室の木店</t>
    <phoneticPr fontId="2"/>
  </si>
  <si>
    <t>日産サティオ岡山笠岡店</t>
    <phoneticPr fontId="2"/>
  </si>
  <si>
    <t>開始時</t>
    <rPh sb="0" eb="2">
      <t>カイシ</t>
    </rPh>
    <rPh sb="2" eb="3">
      <t>ジ</t>
    </rPh>
    <phoneticPr fontId="2"/>
  </si>
  <si>
    <t>終了時</t>
    <rPh sb="0" eb="3">
      <t>シュウリョウジ</t>
    </rPh>
    <phoneticPr fontId="2"/>
  </si>
  <si>
    <t>SOC</t>
    <phoneticPr fontId="2"/>
  </si>
  <si>
    <t>温度</t>
    <rPh sb="0" eb="2">
      <t>オンド</t>
    </rPh>
    <phoneticPr fontId="2"/>
  </si>
  <si>
    <t>充電時間</t>
    <rPh sb="0" eb="2">
      <t>ジュウデン</t>
    </rPh>
    <rPh sb="2" eb="4">
      <t>ジカン</t>
    </rPh>
    <phoneticPr fontId="2"/>
  </si>
  <si>
    <t>16分</t>
    <rPh sb="2" eb="3">
      <t>フン</t>
    </rPh>
    <phoneticPr fontId="2"/>
  </si>
  <si>
    <t>18分</t>
    <rPh sb="2" eb="3">
      <t>フン</t>
    </rPh>
    <phoneticPr fontId="2"/>
  </si>
  <si>
    <t>24分</t>
    <rPh sb="2" eb="3">
      <t>フン</t>
    </rPh>
    <phoneticPr fontId="2"/>
  </si>
  <si>
    <t>20分</t>
    <rPh sb="2" eb="3">
      <t>フン</t>
    </rPh>
    <phoneticPr fontId="2"/>
  </si>
  <si>
    <t>21分</t>
    <rPh sb="2" eb="3">
      <t>フン</t>
    </rPh>
    <phoneticPr fontId="2"/>
  </si>
  <si>
    <t>27分</t>
    <rPh sb="2" eb="3">
      <t>フン</t>
    </rPh>
    <phoneticPr fontId="2"/>
  </si>
  <si>
    <t>12分</t>
    <rPh sb="2" eb="3">
      <t>フン</t>
    </rPh>
    <phoneticPr fontId="2"/>
  </si>
  <si>
    <t>17分</t>
    <rPh sb="2" eb="3">
      <t>フン</t>
    </rPh>
    <phoneticPr fontId="2"/>
  </si>
  <si>
    <t>35分</t>
    <rPh sb="2" eb="3">
      <t>フン</t>
    </rPh>
    <phoneticPr fontId="2"/>
  </si>
  <si>
    <t>-</t>
    <phoneticPr fontId="2"/>
  </si>
  <si>
    <t>備考</t>
    <rPh sb="0" eb="2">
      <t>ビコウ</t>
    </rPh>
    <phoneticPr fontId="2"/>
  </si>
  <si>
    <t>33℃</t>
    <phoneticPr fontId="2"/>
  </si>
  <si>
    <t>38℃</t>
    <phoneticPr fontId="2"/>
  </si>
  <si>
    <t>42℃</t>
    <phoneticPr fontId="2"/>
  </si>
  <si>
    <t>60Ａ充電</t>
    <rPh sb="3" eb="5">
      <t>ジュウデン</t>
    </rPh>
    <phoneticPr fontId="2"/>
  </si>
  <si>
    <t>遅い（60A以下）</t>
    <rPh sb="0" eb="1">
      <t>オソ</t>
    </rPh>
    <rPh sb="6" eb="8">
      <t>イカ</t>
    </rPh>
    <phoneticPr fontId="2"/>
  </si>
  <si>
    <t>行き（福岡→大阪）　2020/8/8～8/9にかけて</t>
    <rPh sb="0" eb="1">
      <t>イ</t>
    </rPh>
    <rPh sb="3" eb="5">
      <t>フクオカ</t>
    </rPh>
    <rPh sb="6" eb="8">
      <t>オオサカ</t>
    </rPh>
    <phoneticPr fontId="2"/>
  </si>
  <si>
    <t>44℃</t>
    <phoneticPr fontId="2"/>
  </si>
  <si>
    <t>46℃</t>
    <phoneticPr fontId="2"/>
  </si>
  <si>
    <t>47℃</t>
    <phoneticPr fontId="2"/>
  </si>
  <si>
    <t>45℃</t>
    <phoneticPr fontId="2"/>
  </si>
  <si>
    <t>48℃</t>
    <phoneticPr fontId="2"/>
  </si>
  <si>
    <t>合計</t>
    <rPh sb="0" eb="2">
      <t>ゴウケイ</t>
    </rPh>
    <phoneticPr fontId="2"/>
  </si>
  <si>
    <t>大阪府堺市</t>
    <rPh sb="0" eb="3">
      <t>オオサカフ</t>
    </rPh>
    <rPh sb="3" eb="5">
      <t>サカイシ</t>
    </rPh>
    <phoneticPr fontId="2"/>
  </si>
  <si>
    <t>福岡日産　黒崎店</t>
    <rPh sb="5" eb="7">
      <t>クロサキ</t>
    </rPh>
    <rPh sb="7" eb="8">
      <t>ミセ</t>
    </rPh>
    <phoneticPr fontId="2"/>
  </si>
  <si>
    <t>兵庫日産　宝塚北店</t>
    <phoneticPr fontId="2"/>
  </si>
  <si>
    <t>兵庫日産　姫路今宿店</t>
    <phoneticPr fontId="2"/>
  </si>
  <si>
    <t>山口日産下関長府店</t>
    <phoneticPr fontId="2"/>
  </si>
  <si>
    <t>日産サティオ岡山R-JOY東岡山店</t>
    <phoneticPr fontId="2"/>
  </si>
  <si>
    <t>日産サティオ　福山福山曙店</t>
    <phoneticPr fontId="2"/>
  </si>
  <si>
    <t>プリンス広島　東広島店</t>
    <phoneticPr fontId="2"/>
  </si>
  <si>
    <t>プリンス広島　大竹店</t>
    <phoneticPr fontId="2"/>
  </si>
  <si>
    <t>福岡市　自宅</t>
    <rPh sb="0" eb="3">
      <t>フクオカシ</t>
    </rPh>
    <rPh sb="4" eb="6">
      <t>ジタク</t>
    </rPh>
    <phoneticPr fontId="2"/>
  </si>
  <si>
    <t>35℃</t>
    <phoneticPr fontId="2"/>
  </si>
  <si>
    <t>スタート時の情報のみ</t>
    <rPh sb="4" eb="5">
      <t>ジ</t>
    </rPh>
    <rPh sb="6" eb="8">
      <t>ジョウホウ</t>
    </rPh>
    <phoneticPr fontId="2"/>
  </si>
  <si>
    <t>普通充電終了時（＝スタート時の情報）</t>
    <phoneticPr fontId="2"/>
  </si>
  <si>
    <t>39℃</t>
    <phoneticPr fontId="2"/>
  </si>
  <si>
    <t>49℃</t>
    <phoneticPr fontId="2"/>
  </si>
  <si>
    <t>41℃</t>
    <phoneticPr fontId="2"/>
  </si>
  <si>
    <t>帰り（大阪→福岡）　2020/8/13～8/14にかけて</t>
    <rPh sb="0" eb="1">
      <t>カエ</t>
    </rPh>
    <rPh sb="3" eb="5">
      <t>オオサカ</t>
    </rPh>
    <rPh sb="6" eb="8">
      <t>フクオカ</t>
    </rPh>
    <phoneticPr fontId="2"/>
  </si>
  <si>
    <t>分</t>
    <rPh sb="0" eb="1">
      <t>フン</t>
    </rPh>
    <phoneticPr fontId="2"/>
  </si>
  <si>
    <t>1分当り
のSOC</t>
    <rPh sb="1" eb="2">
      <t>フン</t>
    </rPh>
    <rPh sb="2" eb="3">
      <t>アタ</t>
    </rPh>
    <phoneticPr fontId="2"/>
  </si>
  <si>
    <t>49℃だと21～22Aしか出力されず。
最初の30分では7%→33%しか充電されなかった。</t>
    <rPh sb="13" eb="15">
      <t>シュツリョク</t>
    </rPh>
    <rPh sb="20" eb="22">
      <t>サイショ</t>
    </rPh>
    <rPh sb="25" eb="26">
      <t>フン</t>
    </rPh>
    <rPh sb="36" eb="38">
      <t>ジュウデン</t>
    </rPh>
    <phoneticPr fontId="2"/>
  </si>
  <si>
    <t>行き（福岡→大阪）　2019/12/27～12/28にかけて</t>
    <rPh sb="0" eb="1">
      <t>イ</t>
    </rPh>
    <rPh sb="3" eb="5">
      <t>フクオカ</t>
    </rPh>
    <rPh sb="6" eb="8">
      <t>オオサカ</t>
    </rPh>
    <phoneticPr fontId="2"/>
  </si>
  <si>
    <t>自宅</t>
    <rPh sb="0" eb="2">
      <t>ジタク</t>
    </rPh>
    <phoneticPr fontId="2"/>
  </si>
  <si>
    <t>備前焼伝統産業会館</t>
    <phoneticPr fontId="2"/>
  </si>
  <si>
    <t>日産サティオ岡山 倉敷中島店</t>
    <phoneticPr fontId="2"/>
  </si>
  <si>
    <t>道の駅 きらら あじす</t>
    <phoneticPr fontId="2"/>
  </si>
  <si>
    <t>日産大阪販売　 住之江店</t>
  </si>
  <si>
    <t>兵庫日産自動車　岡場店</t>
  </si>
  <si>
    <t>日産プリンス兵庫販売　姫路店</t>
    <rPh sb="0" eb="2">
      <t>ニッサン</t>
    </rPh>
    <rPh sb="6" eb="8">
      <t>ヒョウゴ</t>
    </rPh>
    <rPh sb="8" eb="10">
      <t>ハンバイ</t>
    </rPh>
    <rPh sb="11" eb="14">
      <t>ヒメジテン</t>
    </rPh>
    <phoneticPr fontId="2"/>
  </si>
  <si>
    <t>福山日産自動車　三原店</t>
  </si>
  <si>
    <t>日産プリンス広島販売　東広島店</t>
  </si>
  <si>
    <t>山口日産自動車　周南浦山店</t>
  </si>
  <si>
    <t>山口日産自動車　下関長府店</t>
  </si>
  <si>
    <t>北九州日産モーター　本店</t>
  </si>
  <si>
    <t>日産サティオ福山 福山佐波店</t>
    <phoneticPr fontId="2"/>
  </si>
  <si>
    <t>日産プリンス広島販売　庚午橋東店</t>
    <phoneticPr fontId="2"/>
  </si>
  <si>
    <t xml:space="preserve">日産プリンス山口販売　岩国麻里布店 </t>
    <phoneticPr fontId="2"/>
  </si>
  <si>
    <t>走行距離</t>
    <rPh sb="0" eb="2">
      <t>ソウコウ</t>
    </rPh>
    <rPh sb="2" eb="4">
      <t>キョリ</t>
    </rPh>
    <phoneticPr fontId="2"/>
  </si>
  <si>
    <t>150分</t>
    <rPh sb="3" eb="4">
      <t>フン</t>
    </rPh>
    <phoneticPr fontId="2"/>
  </si>
  <si>
    <t>睡眠をとる為のリーフtoホームでの充電
つまり遅いので、こちらの充電時間はノーカウント</t>
    <rPh sb="0" eb="2">
      <t>スイミン</t>
    </rPh>
    <rPh sb="5" eb="6">
      <t>タメ</t>
    </rPh>
    <rPh sb="17" eb="19">
      <t>ジュウデン</t>
    </rPh>
    <rPh sb="23" eb="24">
      <t>オソ</t>
    </rPh>
    <rPh sb="32" eb="34">
      <t>ジュウデン</t>
    </rPh>
    <rPh sb="34" eb="36">
      <t>ジカン</t>
    </rPh>
    <phoneticPr fontId="2"/>
  </si>
  <si>
    <t>おそらくＧＷなら、充電時間は（若干落ちるかもしれないけど）それほど変わらない</t>
    <rPh sb="9" eb="11">
      <t>ジュウデン</t>
    </rPh>
    <rPh sb="11" eb="13">
      <t>ジカン</t>
    </rPh>
    <rPh sb="15" eb="17">
      <t>ジャッカン</t>
    </rPh>
    <rPh sb="17" eb="18">
      <t>オ</t>
    </rPh>
    <rPh sb="33" eb="34">
      <t>カ</t>
    </rPh>
    <phoneticPr fontId="2"/>
  </si>
  <si>
    <t>だけど、ＧＷなら、冬より走行距離は伸びるので、充電回数は減るかもしれない（＝もっと早くラクチンに大阪にいけるかもしれない）</t>
    <rPh sb="9" eb="10">
      <t>フユ</t>
    </rPh>
    <rPh sb="12" eb="14">
      <t>ソウコウ</t>
    </rPh>
    <rPh sb="14" eb="16">
      <t>キョリ</t>
    </rPh>
    <rPh sb="17" eb="18">
      <t>ノ</t>
    </rPh>
    <rPh sb="23" eb="25">
      <t>ジュウデン</t>
    </rPh>
    <rPh sb="25" eb="27">
      <t>カイスウ</t>
    </rPh>
    <rPh sb="28" eb="29">
      <t>ヘ</t>
    </rPh>
    <rPh sb="41" eb="42">
      <t>ハヤ</t>
    </rPh>
    <rPh sb="48" eb="50">
      <t>オオサカ</t>
    </rPh>
    <phoneticPr fontId="2"/>
  </si>
  <si>
    <t>帰り（大阪→福岡）　2019/12/30～12/31にかけて</t>
    <rPh sb="0" eb="1">
      <t>カエ</t>
    </rPh>
    <rPh sb="3" eb="5">
      <t>オオサカ</t>
    </rPh>
    <rPh sb="6" eb="8">
      <t>フクオカ</t>
    </rPh>
    <phoneticPr fontId="2"/>
  </si>
  <si>
    <t>1分当り
のSOC%</t>
    <rPh sb="1" eb="2">
      <t>フン</t>
    </rPh>
    <rPh sb="2" eb="3">
      <t>アタ</t>
    </rPh>
    <phoneticPr fontId="2"/>
  </si>
  <si>
    <t>温度48℃　→　充電速度が遅くなる</t>
    <rPh sb="0" eb="2">
      <t>オンド</t>
    </rPh>
    <rPh sb="8" eb="10">
      <t>ジュウデン</t>
    </rPh>
    <rPh sb="10" eb="12">
      <t>ソクド</t>
    </rPh>
    <rPh sb="13" eb="14">
      <t>オソ</t>
    </rPh>
    <phoneticPr fontId="2"/>
  </si>
  <si>
    <t>温度48℃　→　充電速度が遅くなる
ゆっくり走り温度を下げる事で充電速度を改善した。</t>
    <rPh sb="0" eb="2">
      <t>オンド</t>
    </rPh>
    <rPh sb="8" eb="10">
      <t>ジュウデン</t>
    </rPh>
    <rPh sb="10" eb="12">
      <t>ソクド</t>
    </rPh>
    <rPh sb="13" eb="14">
      <t>オソ</t>
    </rPh>
    <rPh sb="22" eb="23">
      <t>ハシ</t>
    </rPh>
    <rPh sb="24" eb="26">
      <t>オンド</t>
    </rPh>
    <rPh sb="27" eb="28">
      <t>サ</t>
    </rPh>
    <rPh sb="30" eb="31">
      <t>コト</t>
    </rPh>
    <rPh sb="32" eb="34">
      <t>ジュウデン</t>
    </rPh>
    <rPh sb="34" eb="36">
      <t>ソクド</t>
    </rPh>
    <rPh sb="37" eb="39">
      <t>カイゼン</t>
    </rPh>
    <phoneticPr fontId="2"/>
  </si>
  <si>
    <t>ゆっくり走り温度を下げる事で充電速度を改善した。</t>
    <phoneticPr fontId="2"/>
  </si>
  <si>
    <t>充電速度が遅い理由は不明。恐らく充電器側の制御。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</si>
</sst>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);[Red]\(0.00\)"/>
    <numFmt numFmtId="178" formatCode="0.00_ 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theme="5" tint="-0.499984740745262"/>
      <name val="Yu Gothic"/>
      <family val="2"/>
      <scheme val="minor"/>
    </font>
    <font>
      <sz val="11"/>
      <color theme="5" tint="-0.249977111117893"/>
      <name val="Yu Gothic"/>
      <family val="2"/>
      <scheme val="minor"/>
    </font>
    <font>
      <sz val="11"/>
      <color theme="5" tint="-0.249977111117893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color theme="0"/>
      <name val="Yu Gothic"/>
      <family val="2"/>
      <scheme val="minor"/>
    </font>
    <font>
      <u/>
      <sz val="11"/>
      <color theme="10"/>
      <name val="Yu Gothic"/>
      <family val="3"/>
      <charset val="128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76" fontId="0" fillId="2" borderId="0" xfId="0" applyNumberFormat="1" applyFill="1"/>
    <xf numFmtId="14" fontId="5" fillId="2" borderId="0" xfId="0" applyNumberFormat="1" applyFont="1" applyFill="1"/>
    <xf numFmtId="176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76" fontId="0" fillId="2" borderId="1" xfId="0" applyNumberFormat="1" applyFill="1" applyBorder="1"/>
    <xf numFmtId="176" fontId="0" fillId="2" borderId="0" xfId="0" applyNumberFormat="1" applyFill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9" fontId="0" fillId="2" borderId="1" xfId="1" applyFont="1" applyFill="1" applyBorder="1" applyAlignment="1"/>
    <xf numFmtId="177" fontId="0" fillId="2" borderId="0" xfId="0" applyNumberFormat="1" applyFill="1" applyAlignment="1">
      <alignment horizontal="center"/>
    </xf>
    <xf numFmtId="177" fontId="0" fillId="2" borderId="1" xfId="0" applyNumberFormat="1" applyFill="1" applyBorder="1" applyAlignment="1">
      <alignment horizontal="center"/>
    </xf>
    <xf numFmtId="177" fontId="0" fillId="2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9" fontId="0" fillId="2" borderId="1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77" fontId="0" fillId="0" borderId="1" xfId="1" applyNumberFormat="1" applyFont="1" applyFill="1" applyBorder="1" applyAlignment="1">
      <alignment horizontal="center"/>
    </xf>
    <xf numFmtId="177" fontId="7" fillId="0" borderId="1" xfId="1" applyNumberFormat="1" applyFont="1" applyFill="1" applyBorder="1" applyAlignment="1">
      <alignment horizontal="center"/>
    </xf>
    <xf numFmtId="177" fontId="6" fillId="0" borderId="1" xfId="1" applyNumberFormat="1" applyFont="1" applyFill="1" applyBorder="1" applyAlignment="1">
      <alignment horizontal="center"/>
    </xf>
    <xf numFmtId="0" fontId="11" fillId="0" borderId="1" xfId="0" applyFont="1" applyFill="1" applyBorder="1"/>
    <xf numFmtId="0" fontId="12" fillId="2" borderId="0" xfId="2" applyFill="1" applyAlignment="1" applyProtection="1"/>
    <xf numFmtId="176" fontId="0" fillId="2" borderId="1" xfId="0" applyNumberForma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176" fontId="0" fillId="0" borderId="1" xfId="0" applyNumberFormat="1" applyFill="1" applyBorder="1"/>
    <xf numFmtId="2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0" fontId="13" fillId="0" borderId="1" xfId="0" applyNumberFormat="1" applyFont="1" applyFill="1" applyBorder="1" applyAlignment="1">
      <alignment horizontal="center"/>
    </xf>
    <xf numFmtId="176" fontId="13" fillId="0" borderId="1" xfId="0" applyNumberFormat="1" applyFont="1" applyFill="1" applyBorder="1"/>
    <xf numFmtId="9" fontId="13" fillId="2" borderId="1" xfId="1" applyFont="1" applyFill="1" applyBorder="1" applyAlignment="1"/>
    <xf numFmtId="177" fontId="13" fillId="2" borderId="1" xfId="1" applyNumberFormat="1" applyFont="1" applyFill="1" applyBorder="1" applyAlignment="1">
      <alignment horizontal="center"/>
    </xf>
    <xf numFmtId="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vertical="center"/>
    </xf>
    <xf numFmtId="9" fontId="14" fillId="2" borderId="1" xfId="1" applyFont="1" applyFill="1" applyBorder="1" applyAlignment="1">
      <alignment vertical="center"/>
    </xf>
    <xf numFmtId="178" fontId="14" fillId="2" borderId="1" xfId="1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0" fontId="14" fillId="0" borderId="1" xfId="0" applyNumberFormat="1" applyFont="1" applyFill="1" applyBorder="1" applyAlignment="1">
      <alignment horizontal="center"/>
    </xf>
    <xf numFmtId="176" fontId="14" fillId="0" borderId="1" xfId="0" applyNumberFormat="1" applyFont="1" applyFill="1" applyBorder="1"/>
    <xf numFmtId="9" fontId="14" fillId="2" borderId="1" xfId="1" applyFont="1" applyFill="1" applyBorder="1" applyAlignment="1"/>
    <xf numFmtId="177" fontId="14" fillId="2" borderId="1" xfId="1" applyNumberFormat="1" applyFon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76" fontId="3" fillId="2" borderId="0" xfId="0" applyNumberFormat="1" applyFont="1" applyFill="1"/>
    <xf numFmtId="0" fontId="3" fillId="2" borderId="4" xfId="0" applyFont="1" applyFill="1" applyBorder="1" applyAlignment="1">
      <alignment horizontal="right"/>
    </xf>
    <xf numFmtId="176" fontId="3" fillId="2" borderId="4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 vertical="center"/>
    </xf>
    <xf numFmtId="20" fontId="14" fillId="2" borderId="1" xfId="0" applyNumberFormat="1" applyFont="1" applyFill="1" applyBorder="1" applyAlignment="1">
      <alignment horizontal="center" vertical="center"/>
    </xf>
    <xf numFmtId="177" fontId="14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76" fontId="14" fillId="2" borderId="1" xfId="0" applyNumberFormat="1" applyFont="1" applyFill="1" applyBorder="1"/>
    <xf numFmtId="177" fontId="14" fillId="2" borderId="1" xfId="0" applyNumberFormat="1" applyFont="1" applyFill="1" applyBorder="1" applyAlignment="1">
      <alignment horizontal="center"/>
    </xf>
    <xf numFmtId="20" fontId="14" fillId="2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vertical="center"/>
    </xf>
    <xf numFmtId="20" fontId="10" fillId="2" borderId="1" xfId="0" applyNumberFormat="1" applyFont="1" applyFill="1" applyBorder="1" applyAlignment="1">
      <alignment horizontal="center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80964</xdr:colOff>
      <xdr:row>5</xdr:row>
      <xdr:rowOff>147636</xdr:rowOff>
    </xdr:from>
    <xdr:to>
      <xdr:col>6</xdr:col>
      <xdr:colOff>547688</xdr:colOff>
      <xdr:row>17</xdr:row>
      <xdr:rowOff>128587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66839" y="1485899"/>
          <a:ext cx="4367212" cy="3009901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600"/>
            <a:t>すみません</a:t>
          </a:r>
          <a:r>
            <a:rPr kumimoji="1" lang="en-US" altLang="ja-JP" sz="1600"/>
            <a:t>(;</a:t>
          </a:r>
          <a:r>
            <a:rPr kumimoji="1" lang="ja-JP" altLang="en-US" sz="1600"/>
            <a:t>・∀・</a:t>
          </a:r>
          <a:r>
            <a:rPr kumimoji="1" lang="en-US" altLang="ja-JP" sz="1600"/>
            <a:t>)</a:t>
          </a:r>
          <a:r>
            <a:rPr kumimoji="1" lang="ja-JP" altLang="en-US" sz="1600"/>
            <a:t>！！！</a:t>
          </a:r>
          <a:endParaRPr kumimoji="1" lang="en-US" altLang="ja-JP" sz="16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一番最初の記録なので、充電時間しかメモってませんでした。</a:t>
          </a:r>
          <a:endParaRPr kumimoji="1" lang="en-US" altLang="ja-JP" sz="1100"/>
        </a:p>
        <a:p>
          <a:pPr algn="l"/>
          <a:r>
            <a:rPr kumimoji="1" lang="ja-JP" altLang="en-US" sz="1100"/>
            <a:t>この後、ヒポラボとカオリンの間でかるーい喧嘩が勃発（笑）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000"/>
            <a:t>ヒポラボ；「なーんで、充電時間しか記録してないんだよ」</a:t>
          </a:r>
          <a:endParaRPr kumimoji="1" lang="en-US" altLang="ja-JP" sz="1000"/>
        </a:p>
        <a:p>
          <a:pPr algn="l"/>
          <a:r>
            <a:rPr kumimoji="1" lang="ja-JP" altLang="en-US" sz="1000"/>
            <a:t>カオリン：「ええやん、長距離運転してて大変なんやで」</a:t>
          </a:r>
          <a:endParaRPr kumimoji="1" lang="en-US" altLang="ja-JP" sz="1000"/>
        </a:p>
        <a:p>
          <a:pPr algn="l"/>
          <a:r>
            <a:rPr kumimoji="1" lang="ja-JP" altLang="en-US" sz="1000"/>
            <a:t>ヒポラボ；「それめっちゃ貴重な記録なんやで。電気自動車で福岡から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大阪まで行こうなんてアホ、滅多にいないんやで」</a:t>
          </a:r>
          <a:endParaRPr kumimoji="1" lang="en-US" altLang="ja-JP" sz="1000"/>
        </a:p>
        <a:p>
          <a:pPr algn="l"/>
          <a:r>
            <a:rPr kumimoji="1" lang="ja-JP" altLang="en-US" sz="1000"/>
            <a:t>カオリン：「だれがアホやねん。えー？めんどいな。わかったわ。。　　　　　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ほな帰りはもうちょっと、メモかいとくわ」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21D3-50C0-4494-9394-13F890969D7B}">
  <dimension ref="B2:M33"/>
  <sheetViews>
    <sheetView tabSelected="1" workbookViewId="0"/>
  </sheetViews>
  <sheetFormatPr defaultRowHeight="19.5"/>
  <cols>
    <col min="1" max="1" width="9" style="2"/>
    <col min="2" max="2" width="2.875" style="1" customWidth="1"/>
    <col min="3" max="3" width="9" style="2"/>
    <col min="4" max="4" width="28.125" style="2" bestFit="1" customWidth="1"/>
    <col min="5" max="8" width="9" style="3"/>
    <col min="9" max="9" width="11.625" style="3" customWidth="1"/>
    <col min="10" max="11" width="9" style="4" hidden="1" customWidth="1"/>
    <col min="12" max="12" width="9" style="17" customWidth="1"/>
    <col min="13" max="13" width="45.625" style="2" customWidth="1"/>
    <col min="14" max="16384" width="9" style="2"/>
  </cols>
  <sheetData>
    <row r="2" spans="2:13" ht="24">
      <c r="B2" s="5" t="s">
        <v>35</v>
      </c>
    </row>
    <row r="3" spans="2:13">
      <c r="C3" s="69" t="s">
        <v>0</v>
      </c>
      <c r="D3" s="69" t="s">
        <v>1</v>
      </c>
      <c r="E3" s="69" t="s">
        <v>16</v>
      </c>
      <c r="F3" s="69"/>
      <c r="G3" s="69" t="s">
        <v>17</v>
      </c>
      <c r="H3" s="69"/>
      <c r="I3" s="69" t="s">
        <v>18</v>
      </c>
      <c r="J3" s="6"/>
      <c r="K3" s="6"/>
      <c r="L3" s="70" t="s">
        <v>84</v>
      </c>
      <c r="M3" s="69" t="s">
        <v>29</v>
      </c>
    </row>
    <row r="4" spans="2:13">
      <c r="B4" s="27"/>
      <c r="C4" s="69"/>
      <c r="D4" s="69"/>
      <c r="E4" s="28" t="s">
        <v>14</v>
      </c>
      <c r="F4" s="28" t="s">
        <v>15</v>
      </c>
      <c r="G4" s="28" t="s">
        <v>14</v>
      </c>
      <c r="H4" s="28" t="s">
        <v>15</v>
      </c>
      <c r="I4" s="69"/>
      <c r="J4" s="6" t="s">
        <v>59</v>
      </c>
      <c r="K4" s="6" t="s">
        <v>16</v>
      </c>
      <c r="L4" s="71"/>
      <c r="M4" s="69"/>
    </row>
    <row r="5" spans="2:13">
      <c r="B5" s="27"/>
      <c r="C5" s="8">
        <v>0.77083333333333337</v>
      </c>
      <c r="D5" s="9" t="s">
        <v>2</v>
      </c>
      <c r="E5" s="10"/>
      <c r="F5" s="89">
        <v>0.8</v>
      </c>
      <c r="G5" s="90"/>
      <c r="H5" s="90" t="s">
        <v>30</v>
      </c>
      <c r="I5" s="90" t="s">
        <v>28</v>
      </c>
      <c r="J5" s="91"/>
      <c r="K5" s="91"/>
      <c r="L5" s="92"/>
      <c r="M5" s="84" t="s">
        <v>54</v>
      </c>
    </row>
    <row r="6" spans="2:13">
      <c r="B6" s="27"/>
      <c r="C6" s="8">
        <v>0.86458333333333337</v>
      </c>
      <c r="D6" s="9" t="s">
        <v>3</v>
      </c>
      <c r="E6" s="11">
        <v>0.15</v>
      </c>
      <c r="F6" s="89">
        <v>0.91</v>
      </c>
      <c r="G6" s="90" t="s">
        <v>31</v>
      </c>
      <c r="H6" s="90" t="s">
        <v>32</v>
      </c>
      <c r="I6" s="93" t="s">
        <v>19</v>
      </c>
      <c r="J6" s="91">
        <v>16</v>
      </c>
      <c r="K6" s="65">
        <f>F6-E6</f>
        <v>0.76</v>
      </c>
      <c r="L6" s="66">
        <f>K6/J6*100</f>
        <v>4.75</v>
      </c>
      <c r="M6" s="84"/>
    </row>
    <row r="7" spans="2:13">
      <c r="B7" s="27"/>
      <c r="C7" s="8">
        <v>0.93402777777777779</v>
      </c>
      <c r="D7" s="9" t="s">
        <v>4</v>
      </c>
      <c r="E7" s="11">
        <v>0.24</v>
      </c>
      <c r="F7" s="89">
        <v>0.92</v>
      </c>
      <c r="G7" s="90" t="s">
        <v>36</v>
      </c>
      <c r="H7" s="90" t="s">
        <v>37</v>
      </c>
      <c r="I7" s="93" t="s">
        <v>19</v>
      </c>
      <c r="J7" s="91">
        <v>16</v>
      </c>
      <c r="K7" s="65">
        <f t="shared" ref="K7:K16" si="0">F7-E7</f>
        <v>0.68</v>
      </c>
      <c r="L7" s="66">
        <f t="shared" ref="L7:L16" si="1">K7/J7*100</f>
        <v>4.25</v>
      </c>
      <c r="M7" s="84" t="s">
        <v>33</v>
      </c>
    </row>
    <row r="8" spans="2:13">
      <c r="B8" s="27"/>
      <c r="C8" s="8">
        <v>0.98055555555555562</v>
      </c>
      <c r="D8" s="9" t="s">
        <v>5</v>
      </c>
      <c r="E8" s="11">
        <v>0.53</v>
      </c>
      <c r="F8" s="89">
        <v>0.94</v>
      </c>
      <c r="G8" s="90" t="s">
        <v>38</v>
      </c>
      <c r="H8" s="90" t="s">
        <v>38</v>
      </c>
      <c r="I8" s="93" t="s">
        <v>20</v>
      </c>
      <c r="J8" s="91">
        <v>18</v>
      </c>
      <c r="K8" s="65">
        <f>F8-E8</f>
        <v>0.40999999999999992</v>
      </c>
      <c r="L8" s="66">
        <f t="shared" si="1"/>
        <v>2.2777777777777772</v>
      </c>
      <c r="M8" s="84"/>
    </row>
    <row r="9" spans="2:13">
      <c r="B9" s="27"/>
      <c r="C9" s="8">
        <v>5.5555555555555552E-2</v>
      </c>
      <c r="D9" s="9" t="s">
        <v>12</v>
      </c>
      <c r="E9" s="11">
        <v>0.24</v>
      </c>
      <c r="F9" s="89">
        <v>0.91</v>
      </c>
      <c r="G9" s="90" t="s">
        <v>38</v>
      </c>
      <c r="H9" s="90" t="s">
        <v>38</v>
      </c>
      <c r="I9" s="93" t="s">
        <v>21</v>
      </c>
      <c r="J9" s="91">
        <v>24</v>
      </c>
      <c r="K9" s="65">
        <f t="shared" si="0"/>
        <v>0.67</v>
      </c>
      <c r="L9" s="66">
        <f t="shared" si="1"/>
        <v>2.791666666666667</v>
      </c>
      <c r="M9" s="84" t="s">
        <v>34</v>
      </c>
    </row>
    <row r="10" spans="2:13">
      <c r="B10" s="27"/>
      <c r="C10" s="24">
        <v>0.1388888888888889</v>
      </c>
      <c r="D10" s="25" t="s">
        <v>6</v>
      </c>
      <c r="E10" s="79">
        <v>7.0000000000000007E-2</v>
      </c>
      <c r="F10" s="94">
        <v>0.4</v>
      </c>
      <c r="G10" s="83" t="s">
        <v>38</v>
      </c>
      <c r="H10" s="83" t="s">
        <v>37</v>
      </c>
      <c r="I10" s="80" t="s">
        <v>22</v>
      </c>
      <c r="J10" s="95">
        <v>20</v>
      </c>
      <c r="K10" s="59">
        <f t="shared" si="0"/>
        <v>0.33</v>
      </c>
      <c r="L10" s="81">
        <f t="shared" si="1"/>
        <v>1.6500000000000001</v>
      </c>
      <c r="M10" s="85" t="s">
        <v>88</v>
      </c>
    </row>
    <row r="11" spans="2:13">
      <c r="B11" s="27"/>
      <c r="C11" s="8">
        <v>0.18402777777777779</v>
      </c>
      <c r="D11" s="9" t="s">
        <v>7</v>
      </c>
      <c r="E11" s="11">
        <v>0.36</v>
      </c>
      <c r="F11" s="89">
        <v>0.89</v>
      </c>
      <c r="G11" s="90" t="s">
        <v>37</v>
      </c>
      <c r="H11" s="90" t="s">
        <v>37</v>
      </c>
      <c r="I11" s="93" t="s">
        <v>23</v>
      </c>
      <c r="J11" s="91">
        <v>21</v>
      </c>
      <c r="K11" s="65">
        <f t="shared" si="0"/>
        <v>0.53</v>
      </c>
      <c r="L11" s="66">
        <f t="shared" si="1"/>
        <v>2.5238095238095242</v>
      </c>
      <c r="M11" s="84"/>
    </row>
    <row r="12" spans="2:13">
      <c r="B12" s="27"/>
      <c r="C12" s="8">
        <v>0.27569444444444446</v>
      </c>
      <c r="D12" s="9" t="s">
        <v>13</v>
      </c>
      <c r="E12" s="11">
        <v>0.13</v>
      </c>
      <c r="F12" s="89">
        <v>0.87</v>
      </c>
      <c r="G12" s="90" t="s">
        <v>37</v>
      </c>
      <c r="H12" s="90" t="s">
        <v>37</v>
      </c>
      <c r="I12" s="93" t="s">
        <v>24</v>
      </c>
      <c r="J12" s="91">
        <v>27</v>
      </c>
      <c r="K12" s="65">
        <f t="shared" si="0"/>
        <v>0.74</v>
      </c>
      <c r="L12" s="66">
        <f t="shared" si="1"/>
        <v>2.7407407407407409</v>
      </c>
      <c r="M12" s="84"/>
    </row>
    <row r="13" spans="2:13">
      <c r="B13" s="27"/>
      <c r="C13" s="8">
        <v>0.36805555555555558</v>
      </c>
      <c r="D13" s="9" t="s">
        <v>8</v>
      </c>
      <c r="E13" s="11">
        <v>0.45</v>
      </c>
      <c r="F13" s="89">
        <v>0.86</v>
      </c>
      <c r="G13" s="90" t="s">
        <v>39</v>
      </c>
      <c r="H13" s="90" t="s">
        <v>37</v>
      </c>
      <c r="I13" s="93" t="s">
        <v>25</v>
      </c>
      <c r="J13" s="91">
        <v>12</v>
      </c>
      <c r="K13" s="65">
        <f t="shared" si="0"/>
        <v>0.41</v>
      </c>
      <c r="L13" s="66">
        <f t="shared" si="1"/>
        <v>3.4166666666666665</v>
      </c>
      <c r="M13" s="84"/>
    </row>
    <row r="14" spans="2:13">
      <c r="B14" s="27"/>
      <c r="C14" s="8">
        <v>0.4465277777777778</v>
      </c>
      <c r="D14" s="9" t="s">
        <v>9</v>
      </c>
      <c r="E14" s="11">
        <v>0.23</v>
      </c>
      <c r="F14" s="89">
        <v>0.85</v>
      </c>
      <c r="G14" s="90" t="s">
        <v>38</v>
      </c>
      <c r="H14" s="90" t="s">
        <v>37</v>
      </c>
      <c r="I14" s="93" t="s">
        <v>24</v>
      </c>
      <c r="J14" s="91">
        <v>27</v>
      </c>
      <c r="K14" s="65">
        <f t="shared" si="0"/>
        <v>0.62</v>
      </c>
      <c r="L14" s="66">
        <f t="shared" si="1"/>
        <v>2.2962962962962963</v>
      </c>
      <c r="M14" s="84"/>
    </row>
    <row r="15" spans="2:13">
      <c r="B15" s="27"/>
      <c r="C15" s="8">
        <v>0.53125</v>
      </c>
      <c r="D15" s="9" t="s">
        <v>10</v>
      </c>
      <c r="E15" s="11">
        <v>0.19</v>
      </c>
      <c r="F15" s="89">
        <v>0.82</v>
      </c>
      <c r="G15" s="90" t="s">
        <v>40</v>
      </c>
      <c r="H15" s="90" t="s">
        <v>38</v>
      </c>
      <c r="I15" s="93" t="s">
        <v>27</v>
      </c>
      <c r="J15" s="91">
        <v>35</v>
      </c>
      <c r="K15" s="65">
        <f t="shared" si="0"/>
        <v>0.62999999999999989</v>
      </c>
      <c r="L15" s="66">
        <f t="shared" si="1"/>
        <v>1.7999999999999998</v>
      </c>
      <c r="M15" s="84" t="s">
        <v>85</v>
      </c>
    </row>
    <row r="16" spans="2:13">
      <c r="B16" s="27"/>
      <c r="C16" s="8">
        <v>0.65625</v>
      </c>
      <c r="D16" s="9" t="s">
        <v>11</v>
      </c>
      <c r="E16" s="11">
        <v>0.35</v>
      </c>
      <c r="F16" s="89">
        <v>0.79</v>
      </c>
      <c r="G16" s="90" t="s">
        <v>38</v>
      </c>
      <c r="H16" s="90" t="s">
        <v>37</v>
      </c>
      <c r="I16" s="93" t="s">
        <v>26</v>
      </c>
      <c r="J16" s="91">
        <v>17</v>
      </c>
      <c r="K16" s="65">
        <f t="shared" si="0"/>
        <v>0.44000000000000006</v>
      </c>
      <c r="L16" s="66">
        <f t="shared" si="1"/>
        <v>2.5882352941176476</v>
      </c>
      <c r="M16" s="84" t="s">
        <v>87</v>
      </c>
    </row>
    <row r="17" spans="2:13" ht="20.25" thickBot="1">
      <c r="H17" s="77" t="s">
        <v>41</v>
      </c>
      <c r="I17" s="78" t="str">
        <f>INT(J17/60)&amp;"時間"&amp;MOD(J17,60)&amp;"分"</f>
        <v>3時間53分</v>
      </c>
      <c r="J17" s="76">
        <f>SUM(J6:J16)</f>
        <v>233</v>
      </c>
      <c r="M17" s="86"/>
    </row>
    <row r="18" spans="2:13">
      <c r="M18" s="86"/>
    </row>
    <row r="19" spans="2:13" ht="24">
      <c r="B19" s="5" t="s">
        <v>58</v>
      </c>
      <c r="M19" s="86"/>
    </row>
    <row r="20" spans="2:13" ht="19.5" customHeight="1">
      <c r="C20" s="69" t="s">
        <v>0</v>
      </c>
      <c r="D20" s="69" t="s">
        <v>1</v>
      </c>
      <c r="E20" s="69" t="s">
        <v>16</v>
      </c>
      <c r="F20" s="69"/>
      <c r="G20" s="69" t="s">
        <v>17</v>
      </c>
      <c r="H20" s="69"/>
      <c r="I20" s="69" t="s">
        <v>18</v>
      </c>
      <c r="J20" s="6"/>
      <c r="K20" s="6"/>
      <c r="L20" s="70" t="s">
        <v>84</v>
      </c>
      <c r="M20" s="87" t="s">
        <v>29</v>
      </c>
    </row>
    <row r="21" spans="2:13">
      <c r="B21" s="27"/>
      <c r="C21" s="69"/>
      <c r="D21" s="69"/>
      <c r="E21" s="28" t="s">
        <v>14</v>
      </c>
      <c r="F21" s="28" t="s">
        <v>15</v>
      </c>
      <c r="G21" s="28" t="s">
        <v>14</v>
      </c>
      <c r="H21" s="28" t="s">
        <v>15</v>
      </c>
      <c r="I21" s="69"/>
      <c r="J21" s="6" t="s">
        <v>59</v>
      </c>
      <c r="K21" s="6" t="s">
        <v>16</v>
      </c>
      <c r="L21" s="71"/>
      <c r="M21" s="87"/>
    </row>
    <row r="22" spans="2:13">
      <c r="B22" s="27"/>
      <c r="C22" s="8">
        <v>0.77777777777777779</v>
      </c>
      <c r="D22" s="9" t="s">
        <v>42</v>
      </c>
      <c r="E22" s="10"/>
      <c r="F22" s="89">
        <v>0.74</v>
      </c>
      <c r="G22" s="90"/>
      <c r="H22" s="90" t="s">
        <v>52</v>
      </c>
      <c r="I22" s="90" t="s">
        <v>28</v>
      </c>
      <c r="J22" s="91"/>
      <c r="K22" s="91"/>
      <c r="L22" s="92"/>
      <c r="M22" s="84" t="s">
        <v>53</v>
      </c>
    </row>
    <row r="23" spans="2:13">
      <c r="B23" s="27"/>
      <c r="C23" s="8">
        <v>0.8520833333333333</v>
      </c>
      <c r="D23" s="9" t="s">
        <v>44</v>
      </c>
      <c r="E23" s="11">
        <v>0.22</v>
      </c>
      <c r="F23" s="89">
        <v>0.91</v>
      </c>
      <c r="G23" s="90" t="s">
        <v>55</v>
      </c>
      <c r="H23" s="90" t="s">
        <v>57</v>
      </c>
      <c r="I23" s="93" t="str">
        <f>J23&amp;"分"</f>
        <v>15分</v>
      </c>
      <c r="J23" s="91">
        <v>15</v>
      </c>
      <c r="K23" s="65">
        <f>F23-E23</f>
        <v>0.69000000000000006</v>
      </c>
      <c r="L23" s="66">
        <f>K23/J23*100</f>
        <v>4.6000000000000005</v>
      </c>
      <c r="M23" s="84"/>
    </row>
    <row r="24" spans="2:13">
      <c r="B24" s="27"/>
      <c r="C24" s="8">
        <v>0.96388888888888891</v>
      </c>
      <c r="D24" s="9" t="s">
        <v>45</v>
      </c>
      <c r="E24" s="11">
        <v>0.09</v>
      </c>
      <c r="F24" s="89">
        <v>0.92</v>
      </c>
      <c r="G24" s="90" t="s">
        <v>32</v>
      </c>
      <c r="H24" s="90" t="s">
        <v>37</v>
      </c>
      <c r="I24" s="93" t="str">
        <f t="shared" ref="I24:I31" si="2">J24&amp;"分"</f>
        <v>19分</v>
      </c>
      <c r="J24" s="91">
        <v>19</v>
      </c>
      <c r="K24" s="65">
        <f t="shared" ref="K24:K31" si="3">F24-E24</f>
        <v>0.83000000000000007</v>
      </c>
      <c r="L24" s="66">
        <f t="shared" ref="L24:L31" si="4">K24/J24*100</f>
        <v>4.3684210526315788</v>
      </c>
      <c r="M24" s="84"/>
    </row>
    <row r="25" spans="2:13">
      <c r="B25" s="27"/>
      <c r="C25" s="8">
        <v>3.8194444444444441E-2</v>
      </c>
      <c r="D25" s="9" t="s">
        <v>47</v>
      </c>
      <c r="E25" s="11">
        <v>0.11</v>
      </c>
      <c r="F25" s="89">
        <v>0.85</v>
      </c>
      <c r="G25" s="90" t="s">
        <v>38</v>
      </c>
      <c r="H25" s="90" t="s">
        <v>37</v>
      </c>
      <c r="I25" s="93" t="str">
        <f t="shared" si="2"/>
        <v>30分</v>
      </c>
      <c r="J25" s="91">
        <v>30</v>
      </c>
      <c r="K25" s="65">
        <f t="shared" si="3"/>
        <v>0.74</v>
      </c>
      <c r="L25" s="66">
        <f t="shared" si="4"/>
        <v>2.4666666666666668</v>
      </c>
      <c r="M25" s="84"/>
    </row>
    <row r="26" spans="2:13">
      <c r="B26" s="27"/>
      <c r="C26" s="8">
        <v>0.12638888888888888</v>
      </c>
      <c r="D26" s="9" t="s">
        <v>48</v>
      </c>
      <c r="E26" s="11">
        <v>0.15</v>
      </c>
      <c r="F26" s="89">
        <v>0.92</v>
      </c>
      <c r="G26" s="90" t="s">
        <v>37</v>
      </c>
      <c r="H26" s="90" t="s">
        <v>38</v>
      </c>
      <c r="I26" s="93" t="str">
        <f t="shared" si="2"/>
        <v>30分</v>
      </c>
      <c r="J26" s="91">
        <v>30</v>
      </c>
      <c r="K26" s="65">
        <f t="shared" si="3"/>
        <v>0.77</v>
      </c>
      <c r="L26" s="66">
        <f t="shared" si="4"/>
        <v>2.5666666666666669</v>
      </c>
      <c r="M26" s="84"/>
    </row>
    <row r="27" spans="2:13">
      <c r="B27" s="27"/>
      <c r="C27" s="8">
        <v>0.35069444444444442</v>
      </c>
      <c r="D27" s="9" t="s">
        <v>49</v>
      </c>
      <c r="E27" s="11">
        <v>0.03</v>
      </c>
      <c r="F27" s="89">
        <v>0.92</v>
      </c>
      <c r="G27" s="90" t="s">
        <v>36</v>
      </c>
      <c r="H27" s="90" t="s">
        <v>38</v>
      </c>
      <c r="I27" s="93" t="str">
        <f t="shared" si="2"/>
        <v>23分</v>
      </c>
      <c r="J27" s="91">
        <v>23</v>
      </c>
      <c r="K27" s="65">
        <f t="shared" si="3"/>
        <v>0.89</v>
      </c>
      <c r="L27" s="66">
        <f t="shared" si="4"/>
        <v>3.8695652173913042</v>
      </c>
      <c r="M27" s="84"/>
    </row>
    <row r="28" spans="2:13">
      <c r="B28" s="27"/>
      <c r="C28" s="8">
        <v>0.56388888888888888</v>
      </c>
      <c r="D28" s="9" t="s">
        <v>50</v>
      </c>
      <c r="E28" s="11">
        <v>0.26</v>
      </c>
      <c r="F28" s="89">
        <v>0.93</v>
      </c>
      <c r="G28" s="90" t="s">
        <v>37</v>
      </c>
      <c r="H28" s="90" t="s">
        <v>37</v>
      </c>
      <c r="I28" s="93" t="str">
        <f t="shared" si="2"/>
        <v>21分</v>
      </c>
      <c r="J28" s="91">
        <v>21</v>
      </c>
      <c r="K28" s="65">
        <f t="shared" si="3"/>
        <v>0.67</v>
      </c>
      <c r="L28" s="66">
        <f t="shared" si="4"/>
        <v>3.1904761904761907</v>
      </c>
      <c r="M28" s="84"/>
    </row>
    <row r="29" spans="2:13">
      <c r="B29" s="27"/>
      <c r="C29" s="8">
        <v>0.65625</v>
      </c>
      <c r="D29" s="9" t="s">
        <v>5</v>
      </c>
      <c r="E29" s="11">
        <v>0.18</v>
      </c>
      <c r="F29" s="89">
        <v>0.9</v>
      </c>
      <c r="G29" s="90" t="s">
        <v>40</v>
      </c>
      <c r="H29" s="90" t="s">
        <v>38</v>
      </c>
      <c r="I29" s="93" t="str">
        <f t="shared" si="2"/>
        <v>56分</v>
      </c>
      <c r="J29" s="91">
        <v>56</v>
      </c>
      <c r="K29" s="65">
        <f t="shared" si="3"/>
        <v>0.72</v>
      </c>
      <c r="L29" s="66">
        <f t="shared" si="4"/>
        <v>1.2857142857142856</v>
      </c>
      <c r="M29" s="84" t="s">
        <v>85</v>
      </c>
    </row>
    <row r="30" spans="2:13" ht="37.5">
      <c r="B30" s="27"/>
      <c r="C30" s="24">
        <v>0.77083333333333337</v>
      </c>
      <c r="D30" s="75" t="s">
        <v>46</v>
      </c>
      <c r="E30" s="26">
        <v>7.0000000000000007E-2</v>
      </c>
      <c r="F30" s="94">
        <v>0.65</v>
      </c>
      <c r="G30" s="74" t="s">
        <v>56</v>
      </c>
      <c r="H30" s="83" t="s">
        <v>38</v>
      </c>
      <c r="I30" s="96" t="str">
        <f t="shared" si="2"/>
        <v>60分</v>
      </c>
      <c r="J30" s="95">
        <v>60</v>
      </c>
      <c r="K30" s="59">
        <f t="shared" si="3"/>
        <v>0.58000000000000007</v>
      </c>
      <c r="L30" s="81">
        <f t="shared" si="4"/>
        <v>0.96666666666666667</v>
      </c>
      <c r="M30" s="88" t="s">
        <v>61</v>
      </c>
    </row>
    <row r="31" spans="2:13" ht="35.25" customHeight="1">
      <c r="B31" s="27"/>
      <c r="C31" s="24">
        <v>0.86249999999999993</v>
      </c>
      <c r="D31" s="25" t="s">
        <v>43</v>
      </c>
      <c r="E31" s="26">
        <v>0.26</v>
      </c>
      <c r="F31" s="94">
        <v>0.7</v>
      </c>
      <c r="G31" s="83" t="s">
        <v>40</v>
      </c>
      <c r="H31" s="83" t="s">
        <v>38</v>
      </c>
      <c r="I31" s="80" t="str">
        <f t="shared" si="2"/>
        <v>24分</v>
      </c>
      <c r="J31" s="95">
        <v>24</v>
      </c>
      <c r="K31" s="59">
        <f t="shared" si="3"/>
        <v>0.43999999999999995</v>
      </c>
      <c r="L31" s="81">
        <f t="shared" si="4"/>
        <v>1.833333333333333</v>
      </c>
      <c r="M31" s="82" t="s">
        <v>86</v>
      </c>
    </row>
    <row r="32" spans="2:13">
      <c r="B32" s="27"/>
      <c r="C32" s="8">
        <v>0.92013888888888884</v>
      </c>
      <c r="D32" s="9" t="s">
        <v>51</v>
      </c>
      <c r="E32" s="11"/>
      <c r="F32" s="11"/>
      <c r="G32" s="10"/>
      <c r="H32" s="10"/>
      <c r="I32" s="8"/>
      <c r="J32" s="12"/>
      <c r="K32" s="12"/>
      <c r="L32" s="18"/>
      <c r="M32" s="9"/>
    </row>
    <row r="33" spans="8:10" ht="20.25" thickBot="1">
      <c r="H33" s="77" t="s">
        <v>41</v>
      </c>
      <c r="I33" s="78" t="str">
        <f>INT(J33/60)&amp;"時間"&amp;MOD(J33,60)&amp;"分"</f>
        <v>4時間38分</v>
      </c>
      <c r="J33" s="4">
        <f>SUM(J22:J32)</f>
        <v>278</v>
      </c>
    </row>
  </sheetData>
  <mergeCells count="14">
    <mergeCell ref="M3:M4"/>
    <mergeCell ref="C20:C21"/>
    <mergeCell ref="D20:D21"/>
    <mergeCell ref="E20:F20"/>
    <mergeCell ref="G20:H20"/>
    <mergeCell ref="I20:I21"/>
    <mergeCell ref="L20:L21"/>
    <mergeCell ref="M20:M21"/>
    <mergeCell ref="C3:C4"/>
    <mergeCell ref="D3:D4"/>
    <mergeCell ref="E3:F3"/>
    <mergeCell ref="G3:H3"/>
    <mergeCell ref="I3:I4"/>
    <mergeCell ref="L3:L4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3"/>
  <sheetViews>
    <sheetView workbookViewId="0"/>
  </sheetViews>
  <sheetFormatPr defaultRowHeight="19.5"/>
  <cols>
    <col min="1" max="1" width="9" style="2"/>
    <col min="2" max="2" width="3.75" style="1" customWidth="1"/>
    <col min="3" max="3" width="8.875" style="2" customWidth="1"/>
    <col min="4" max="4" width="33.25" style="2" customWidth="1"/>
    <col min="5" max="5" width="10.125" style="3" customWidth="1"/>
    <col min="6" max="7" width="9" style="3"/>
    <col min="8" max="9" width="0" style="3" hidden="1" customWidth="1"/>
    <col min="10" max="10" width="11.625" style="3" customWidth="1"/>
    <col min="11" max="12" width="9" style="4" hidden="1" customWidth="1"/>
    <col min="13" max="13" width="9" style="17" customWidth="1"/>
    <col min="14" max="14" width="45.625" style="2" customWidth="1"/>
    <col min="15" max="16384" width="9" style="2"/>
  </cols>
  <sheetData>
    <row r="2" spans="2:16" ht="24">
      <c r="B2" s="5" t="s">
        <v>62</v>
      </c>
    </row>
    <row r="3" spans="2:16" ht="24">
      <c r="B3" s="5"/>
    </row>
    <row r="4" spans="2:16">
      <c r="C4" s="69" t="s">
        <v>0</v>
      </c>
      <c r="D4" s="69" t="s">
        <v>1</v>
      </c>
      <c r="E4" s="72" t="s">
        <v>78</v>
      </c>
      <c r="F4" s="69" t="s">
        <v>16</v>
      </c>
      <c r="G4" s="69"/>
      <c r="H4" s="69" t="s">
        <v>17</v>
      </c>
      <c r="I4" s="69"/>
      <c r="J4" s="69" t="s">
        <v>18</v>
      </c>
      <c r="K4" s="6"/>
      <c r="L4" s="6"/>
      <c r="M4" s="70" t="s">
        <v>60</v>
      </c>
      <c r="N4" s="69" t="s">
        <v>29</v>
      </c>
    </row>
    <row r="5" spans="2:16">
      <c r="B5" s="27"/>
      <c r="C5" s="69"/>
      <c r="D5" s="69"/>
      <c r="E5" s="73"/>
      <c r="F5" s="7" t="s">
        <v>14</v>
      </c>
      <c r="G5" s="7" t="s">
        <v>15</v>
      </c>
      <c r="H5" s="7" t="s">
        <v>14</v>
      </c>
      <c r="I5" s="7" t="s">
        <v>15</v>
      </c>
      <c r="J5" s="69"/>
      <c r="K5" s="6" t="s">
        <v>59</v>
      </c>
      <c r="L5" s="6" t="s">
        <v>16</v>
      </c>
      <c r="M5" s="71"/>
      <c r="N5" s="69"/>
    </row>
    <row r="6" spans="2:16">
      <c r="B6" s="27"/>
      <c r="C6" s="8"/>
      <c r="D6" s="9"/>
      <c r="E6" s="10"/>
      <c r="F6" s="10"/>
      <c r="G6" s="11"/>
      <c r="H6" s="10"/>
      <c r="I6" s="10"/>
      <c r="J6" s="10" t="s">
        <v>28</v>
      </c>
      <c r="K6" s="12"/>
      <c r="L6" s="12"/>
      <c r="M6" s="29"/>
      <c r="N6" s="30"/>
      <c r="P6" s="35"/>
    </row>
    <row r="7" spans="2:16">
      <c r="B7" s="27"/>
      <c r="C7" s="8"/>
      <c r="D7" s="9"/>
      <c r="E7" s="10"/>
      <c r="F7" s="11"/>
      <c r="G7" s="11"/>
      <c r="H7" s="10"/>
      <c r="I7" s="10"/>
      <c r="J7" s="8" t="str">
        <f>K7&amp;"分"</f>
        <v>8分</v>
      </c>
      <c r="K7" s="36">
        <v>8</v>
      </c>
      <c r="L7" s="16">
        <f>G7-F7</f>
        <v>0</v>
      </c>
      <c r="M7" s="31"/>
      <c r="N7" s="30"/>
    </row>
    <row r="8" spans="2:16">
      <c r="B8" s="27"/>
      <c r="C8" s="8"/>
      <c r="D8" s="9"/>
      <c r="E8" s="10"/>
      <c r="F8" s="11"/>
      <c r="G8" s="11"/>
      <c r="H8" s="10"/>
      <c r="I8" s="10"/>
      <c r="J8" s="8" t="str">
        <f t="shared" ref="J8:J18" si="0">K8&amp;"分"</f>
        <v>13分</v>
      </c>
      <c r="K8" s="36">
        <v>13</v>
      </c>
      <c r="L8" s="16">
        <f t="shared" ref="L8:L18" si="1">G8-F8</f>
        <v>0</v>
      </c>
      <c r="M8" s="31"/>
      <c r="N8" s="30"/>
    </row>
    <row r="9" spans="2:16">
      <c r="B9" s="27"/>
      <c r="C9" s="8"/>
      <c r="D9" s="9"/>
      <c r="E9" s="10"/>
      <c r="F9" s="11"/>
      <c r="G9" s="11"/>
      <c r="H9" s="22"/>
      <c r="I9" s="23"/>
      <c r="J9" s="8" t="str">
        <f t="shared" si="0"/>
        <v>10分</v>
      </c>
      <c r="K9" s="36">
        <v>10</v>
      </c>
      <c r="L9" s="16">
        <f t="shared" si="1"/>
        <v>0</v>
      </c>
      <c r="M9" s="32"/>
      <c r="N9" s="30"/>
    </row>
    <row r="10" spans="2:16">
      <c r="B10" s="27"/>
      <c r="C10" s="8"/>
      <c r="D10" s="9"/>
      <c r="E10" s="10"/>
      <c r="F10" s="11"/>
      <c r="G10" s="11"/>
      <c r="H10" s="23"/>
      <c r="I10" s="23"/>
      <c r="J10" s="8" t="str">
        <f t="shared" si="0"/>
        <v>15分</v>
      </c>
      <c r="K10" s="36">
        <v>15</v>
      </c>
      <c r="L10" s="16">
        <f t="shared" si="1"/>
        <v>0</v>
      </c>
      <c r="M10" s="32"/>
      <c r="N10" s="30"/>
    </row>
    <row r="11" spans="2:16">
      <c r="B11" s="27"/>
      <c r="C11" s="8"/>
      <c r="D11" s="9"/>
      <c r="E11" s="10"/>
      <c r="F11" s="15"/>
      <c r="G11" s="14"/>
      <c r="H11" s="23"/>
      <c r="I11" s="10"/>
      <c r="J11" s="8" t="str">
        <f t="shared" si="0"/>
        <v>24分</v>
      </c>
      <c r="K11" s="36">
        <v>24</v>
      </c>
      <c r="L11" s="16">
        <f t="shared" si="1"/>
        <v>0</v>
      </c>
      <c r="M11" s="33"/>
      <c r="N11" s="34"/>
    </row>
    <row r="12" spans="2:16">
      <c r="B12" s="27"/>
      <c r="C12" s="8"/>
      <c r="D12" s="9"/>
      <c r="E12" s="10"/>
      <c r="F12" s="11"/>
      <c r="G12" s="11"/>
      <c r="H12" s="10"/>
      <c r="I12" s="10"/>
      <c r="J12" s="8" t="str">
        <f t="shared" si="0"/>
        <v>24分</v>
      </c>
      <c r="K12" s="36">
        <v>24</v>
      </c>
      <c r="L12" s="16">
        <f t="shared" si="1"/>
        <v>0</v>
      </c>
      <c r="M12" s="32"/>
      <c r="N12" s="30"/>
    </row>
    <row r="13" spans="2:16">
      <c r="B13" s="27"/>
      <c r="C13" s="8"/>
      <c r="D13" s="9"/>
      <c r="E13" s="10"/>
      <c r="F13" s="11"/>
      <c r="G13" s="11"/>
      <c r="H13" s="10"/>
      <c r="I13" s="10"/>
      <c r="J13" s="8" t="str">
        <f t="shared" si="0"/>
        <v>14分</v>
      </c>
      <c r="K13" s="36">
        <v>14</v>
      </c>
      <c r="L13" s="16">
        <f t="shared" si="1"/>
        <v>0</v>
      </c>
      <c r="M13" s="32"/>
      <c r="N13" s="30"/>
    </row>
    <row r="14" spans="2:16">
      <c r="B14" s="27"/>
      <c r="C14" s="8"/>
      <c r="D14" s="9"/>
      <c r="E14" s="10"/>
      <c r="F14" s="11"/>
      <c r="G14" s="11"/>
      <c r="H14" s="10"/>
      <c r="I14" s="10"/>
      <c r="J14" s="8" t="str">
        <f t="shared" si="0"/>
        <v>22分</v>
      </c>
      <c r="K14" s="36">
        <v>22</v>
      </c>
      <c r="L14" s="16">
        <f t="shared" si="1"/>
        <v>0</v>
      </c>
      <c r="M14" s="31"/>
      <c r="N14" s="30"/>
    </row>
    <row r="15" spans="2:16">
      <c r="B15" s="27"/>
      <c r="C15" s="8"/>
      <c r="D15" s="9"/>
      <c r="E15" s="10"/>
      <c r="F15" s="11"/>
      <c r="G15" s="11"/>
      <c r="H15" s="23"/>
      <c r="I15" s="10"/>
      <c r="J15" s="8" t="str">
        <f t="shared" si="0"/>
        <v>10分</v>
      </c>
      <c r="K15" s="36">
        <v>10</v>
      </c>
      <c r="L15" s="16">
        <f t="shared" si="1"/>
        <v>0</v>
      </c>
      <c r="M15" s="32"/>
      <c r="N15" s="30"/>
    </row>
    <row r="16" spans="2:16">
      <c r="B16" s="27"/>
      <c r="C16" s="8"/>
      <c r="D16" s="9"/>
      <c r="E16" s="10"/>
      <c r="F16" s="11"/>
      <c r="G16" s="11"/>
      <c r="H16" s="21"/>
      <c r="I16" s="23"/>
      <c r="J16" s="8" t="str">
        <f t="shared" si="0"/>
        <v>13分</v>
      </c>
      <c r="K16" s="37">
        <v>13</v>
      </c>
      <c r="L16" s="16">
        <f t="shared" si="1"/>
        <v>0</v>
      </c>
      <c r="M16" s="33"/>
      <c r="N16" s="34"/>
    </row>
    <row r="17" spans="2:16">
      <c r="B17" s="27"/>
      <c r="C17" s="8"/>
      <c r="D17" s="9"/>
      <c r="E17" s="10"/>
      <c r="F17" s="11"/>
      <c r="G17" s="11"/>
      <c r="H17" s="23"/>
      <c r="I17" s="10"/>
      <c r="J17" s="8" t="str">
        <f t="shared" si="0"/>
        <v>10分</v>
      </c>
      <c r="K17" s="36">
        <v>10</v>
      </c>
      <c r="L17" s="16">
        <f t="shared" ref="L17" si="2">G17-F17</f>
        <v>0</v>
      </c>
      <c r="M17" s="32"/>
      <c r="N17" s="30"/>
    </row>
    <row r="18" spans="2:16">
      <c r="B18" s="27"/>
      <c r="C18" s="8"/>
      <c r="D18" s="9"/>
      <c r="E18" s="10"/>
      <c r="F18" s="11"/>
      <c r="G18" s="11"/>
      <c r="H18" s="23"/>
      <c r="I18" s="10"/>
      <c r="J18" s="8" t="str">
        <f t="shared" si="0"/>
        <v>10分</v>
      </c>
      <c r="K18" s="36">
        <v>10</v>
      </c>
      <c r="L18" s="16">
        <f t="shared" si="1"/>
        <v>0</v>
      </c>
      <c r="M18" s="32"/>
      <c r="N18" s="30"/>
    </row>
    <row r="19" spans="2:16">
      <c r="I19" s="20" t="s">
        <v>41</v>
      </c>
      <c r="J19" s="13" t="str">
        <f>INT(K19/60)&amp;"時間"&amp;MOD(K19,60)&amp;"分"</f>
        <v>2時間53分</v>
      </c>
      <c r="K19" s="4">
        <f>SUM(K7:K18)</f>
        <v>173</v>
      </c>
    </row>
    <row r="21" spans="2:16" ht="24">
      <c r="B21" s="5" t="s">
        <v>83</v>
      </c>
    </row>
    <row r="22" spans="2:16">
      <c r="C22" s="69" t="s">
        <v>0</v>
      </c>
      <c r="D22" s="69" t="s">
        <v>1</v>
      </c>
      <c r="E22" s="72" t="s">
        <v>78</v>
      </c>
      <c r="F22" s="69" t="s">
        <v>16</v>
      </c>
      <c r="G22" s="69"/>
      <c r="H22" s="69" t="s">
        <v>17</v>
      </c>
      <c r="I22" s="69"/>
      <c r="J22" s="69" t="s">
        <v>18</v>
      </c>
      <c r="K22" s="6"/>
      <c r="L22" s="6"/>
      <c r="M22" s="70" t="s">
        <v>60</v>
      </c>
      <c r="N22" s="69" t="s">
        <v>29</v>
      </c>
    </row>
    <row r="23" spans="2:16">
      <c r="B23" s="27"/>
      <c r="C23" s="69"/>
      <c r="D23" s="69"/>
      <c r="E23" s="73"/>
      <c r="F23" s="7" t="s">
        <v>14</v>
      </c>
      <c r="G23" s="7" t="s">
        <v>15</v>
      </c>
      <c r="H23" s="7" t="s">
        <v>14</v>
      </c>
      <c r="I23" s="7" t="s">
        <v>15</v>
      </c>
      <c r="J23" s="69"/>
      <c r="K23" s="6" t="s">
        <v>59</v>
      </c>
      <c r="L23" s="6" t="s">
        <v>16</v>
      </c>
      <c r="M23" s="71"/>
      <c r="N23" s="69"/>
    </row>
    <row r="24" spans="2:16">
      <c r="B24" s="27"/>
      <c r="C24" s="38">
        <v>0.85416666666666663</v>
      </c>
      <c r="D24" s="30" t="s">
        <v>67</v>
      </c>
      <c r="E24" s="39">
        <v>0</v>
      </c>
      <c r="F24" s="39"/>
      <c r="G24" s="40">
        <v>0.82</v>
      </c>
      <c r="H24" s="39"/>
      <c r="I24" s="39"/>
      <c r="J24" s="39"/>
      <c r="K24" s="41"/>
      <c r="L24" s="41"/>
      <c r="M24" s="29"/>
      <c r="N24" s="30"/>
      <c r="P24" s="35"/>
    </row>
    <row r="25" spans="2:16">
      <c r="B25" s="27"/>
      <c r="C25" s="38"/>
      <c r="D25" s="30" t="s">
        <v>68</v>
      </c>
      <c r="E25" s="39">
        <v>54</v>
      </c>
      <c r="F25" s="40">
        <v>0.09</v>
      </c>
      <c r="G25" s="40">
        <v>0.85</v>
      </c>
      <c r="H25" s="39"/>
      <c r="I25" s="39"/>
      <c r="J25" s="38" t="str">
        <f>K25&amp;"分"</f>
        <v>15分</v>
      </c>
      <c r="K25" s="41">
        <v>15</v>
      </c>
      <c r="L25" s="16">
        <f>G25-F25</f>
        <v>0.76</v>
      </c>
      <c r="M25" s="19">
        <f>L25/K25*100</f>
        <v>5.0666666666666664</v>
      </c>
      <c r="N25" s="30"/>
    </row>
    <row r="26" spans="2:16">
      <c r="B26" s="27"/>
      <c r="C26" s="38"/>
      <c r="D26" s="30" t="s">
        <v>69</v>
      </c>
      <c r="E26" s="39">
        <v>60</v>
      </c>
      <c r="F26" s="40">
        <v>0.22</v>
      </c>
      <c r="G26" s="49">
        <v>0.83</v>
      </c>
      <c r="H26" s="50"/>
      <c r="I26" s="50"/>
      <c r="J26" s="51" t="str">
        <f t="shared" ref="J26:J37" si="3">K26&amp;"分"</f>
        <v>11分</v>
      </c>
      <c r="K26" s="52">
        <v>11</v>
      </c>
      <c r="L26" s="53">
        <f t="shared" ref="L26:L37" si="4">G26-F26</f>
        <v>0.61</v>
      </c>
      <c r="M26" s="54">
        <f t="shared" ref="M26:M37" si="5">L26/K26*100</f>
        <v>5.545454545454545</v>
      </c>
      <c r="N26" s="30"/>
    </row>
    <row r="27" spans="2:16">
      <c r="B27" s="27"/>
      <c r="C27" s="38"/>
      <c r="D27" s="30" t="s">
        <v>64</v>
      </c>
      <c r="E27" s="39">
        <v>55</v>
      </c>
      <c r="F27" s="40">
        <v>0.12</v>
      </c>
      <c r="G27" s="49">
        <v>0.8</v>
      </c>
      <c r="H27" s="50"/>
      <c r="I27" s="50"/>
      <c r="J27" s="51" t="str">
        <f t="shared" si="3"/>
        <v>15分</v>
      </c>
      <c r="K27" s="52">
        <v>15</v>
      </c>
      <c r="L27" s="53">
        <f t="shared" si="4"/>
        <v>0.68</v>
      </c>
      <c r="M27" s="54">
        <f t="shared" si="5"/>
        <v>4.5333333333333332</v>
      </c>
      <c r="N27" s="30"/>
    </row>
    <row r="28" spans="2:16">
      <c r="B28" s="27"/>
      <c r="C28" s="38"/>
      <c r="D28" s="30" t="s">
        <v>65</v>
      </c>
      <c r="E28" s="39">
        <v>49</v>
      </c>
      <c r="F28" s="40">
        <v>0.19</v>
      </c>
      <c r="G28" s="49">
        <v>0.8</v>
      </c>
      <c r="H28" s="50"/>
      <c r="I28" s="50"/>
      <c r="J28" s="51" t="str">
        <f t="shared" si="3"/>
        <v>14分</v>
      </c>
      <c r="K28" s="52">
        <v>14</v>
      </c>
      <c r="L28" s="53">
        <f t="shared" si="4"/>
        <v>0.6100000000000001</v>
      </c>
      <c r="M28" s="54">
        <f t="shared" si="5"/>
        <v>4.3571428571428577</v>
      </c>
      <c r="N28" s="30"/>
    </row>
    <row r="29" spans="2:16" s="48" customFormat="1" ht="37.5">
      <c r="B29" s="47"/>
      <c r="C29" s="42"/>
      <c r="D29" s="43" t="s">
        <v>75</v>
      </c>
      <c r="E29" s="46">
        <v>45</v>
      </c>
      <c r="F29" s="44">
        <v>0.28000000000000003</v>
      </c>
      <c r="G29" s="55">
        <v>0.98</v>
      </c>
      <c r="H29" s="56"/>
      <c r="I29" s="56"/>
      <c r="J29" s="57" t="s">
        <v>79</v>
      </c>
      <c r="K29" s="58"/>
      <c r="L29" s="59">
        <f t="shared" si="4"/>
        <v>0.7</v>
      </c>
      <c r="M29" s="60">
        <f>L29*100/150</f>
        <v>0.46666666666666667</v>
      </c>
      <c r="N29" s="45" t="s">
        <v>80</v>
      </c>
    </row>
    <row r="30" spans="2:16">
      <c r="B30" s="27"/>
      <c r="C30" s="38"/>
      <c r="D30" s="30" t="s">
        <v>70</v>
      </c>
      <c r="E30" s="39">
        <v>34</v>
      </c>
      <c r="F30" s="40">
        <v>0.62</v>
      </c>
      <c r="G30" s="61">
        <v>0.85</v>
      </c>
      <c r="H30" s="62"/>
      <c r="I30" s="62"/>
      <c r="J30" s="63" t="str">
        <f t="shared" si="3"/>
        <v>5分</v>
      </c>
      <c r="K30" s="64">
        <v>5</v>
      </c>
      <c r="L30" s="65">
        <f t="shared" si="4"/>
        <v>0.22999999999999998</v>
      </c>
      <c r="M30" s="66">
        <f t="shared" si="5"/>
        <v>4.5999999999999996</v>
      </c>
      <c r="N30" s="30"/>
    </row>
    <row r="31" spans="2:16">
      <c r="B31" s="27"/>
      <c r="C31" s="38"/>
      <c r="D31" s="30" t="s">
        <v>71</v>
      </c>
      <c r="E31" s="39">
        <v>43</v>
      </c>
      <c r="F31" s="40">
        <v>0.14000000000000001</v>
      </c>
      <c r="G31" s="61">
        <v>0.88</v>
      </c>
      <c r="H31" s="62"/>
      <c r="I31" s="62"/>
      <c r="J31" s="63" t="str">
        <f t="shared" si="3"/>
        <v>14分</v>
      </c>
      <c r="K31" s="64">
        <v>14</v>
      </c>
      <c r="L31" s="65">
        <f t="shared" si="4"/>
        <v>0.74</v>
      </c>
      <c r="M31" s="66">
        <f t="shared" si="5"/>
        <v>5.2857142857142856</v>
      </c>
      <c r="N31" s="30"/>
    </row>
    <row r="32" spans="2:16">
      <c r="B32" s="27"/>
      <c r="C32" s="38"/>
      <c r="D32" s="30" t="s">
        <v>76</v>
      </c>
      <c r="E32" s="39">
        <v>42</v>
      </c>
      <c r="F32" s="40">
        <v>0.46</v>
      </c>
      <c r="G32" s="61">
        <v>0.84</v>
      </c>
      <c r="H32" s="62"/>
      <c r="I32" s="62"/>
      <c r="J32" s="63" t="str">
        <f t="shared" si="3"/>
        <v>7分</v>
      </c>
      <c r="K32" s="64">
        <v>7</v>
      </c>
      <c r="L32" s="65">
        <f t="shared" si="4"/>
        <v>0.37999999999999995</v>
      </c>
      <c r="M32" s="66">
        <f t="shared" si="5"/>
        <v>5.4285714285714279</v>
      </c>
      <c r="N32" s="30"/>
    </row>
    <row r="33" spans="1:14">
      <c r="B33" s="27"/>
      <c r="C33" s="38"/>
      <c r="D33" s="30" t="s">
        <v>77</v>
      </c>
      <c r="E33" s="39">
        <v>43</v>
      </c>
      <c r="F33" s="40">
        <v>0.36</v>
      </c>
      <c r="G33" s="61">
        <v>0.82</v>
      </c>
      <c r="H33" s="62"/>
      <c r="I33" s="62"/>
      <c r="J33" s="63" t="str">
        <f t="shared" si="3"/>
        <v>9分</v>
      </c>
      <c r="K33" s="64">
        <v>9</v>
      </c>
      <c r="L33" s="65">
        <f t="shared" si="4"/>
        <v>0.45999999999999996</v>
      </c>
      <c r="M33" s="66">
        <f t="shared" si="5"/>
        <v>5.1111111111111107</v>
      </c>
      <c r="N33" s="34"/>
    </row>
    <row r="34" spans="1:14">
      <c r="B34" s="27"/>
      <c r="C34" s="42"/>
      <c r="D34" s="43" t="s">
        <v>72</v>
      </c>
      <c r="E34" s="46">
        <v>48</v>
      </c>
      <c r="F34" s="44">
        <v>0.19</v>
      </c>
      <c r="G34" s="67">
        <v>0.86</v>
      </c>
      <c r="H34" s="68"/>
      <c r="I34" s="68"/>
      <c r="J34" s="63" t="str">
        <f t="shared" si="3"/>
        <v>14分</v>
      </c>
      <c r="K34" s="58">
        <v>14</v>
      </c>
      <c r="L34" s="65">
        <f t="shared" si="4"/>
        <v>0.66999999999999993</v>
      </c>
      <c r="M34" s="66">
        <f t="shared" si="5"/>
        <v>4.7857142857142856</v>
      </c>
      <c r="N34" s="45"/>
    </row>
    <row r="35" spans="1:14">
      <c r="B35" s="27"/>
      <c r="C35" s="38"/>
      <c r="D35" s="30" t="s">
        <v>66</v>
      </c>
      <c r="E35" s="39">
        <v>50</v>
      </c>
      <c r="F35" s="40">
        <v>0.14000000000000001</v>
      </c>
      <c r="G35" s="61">
        <v>0.87</v>
      </c>
      <c r="H35" s="62"/>
      <c r="I35" s="62"/>
      <c r="J35" s="63" t="str">
        <f t="shared" si="3"/>
        <v>15分</v>
      </c>
      <c r="K35" s="64">
        <v>15</v>
      </c>
      <c r="L35" s="65">
        <f t="shared" si="4"/>
        <v>0.73</v>
      </c>
      <c r="M35" s="66">
        <f t="shared" si="5"/>
        <v>4.8666666666666663</v>
      </c>
      <c r="N35" s="34"/>
    </row>
    <row r="36" spans="1:14">
      <c r="B36" s="27"/>
      <c r="C36" s="38"/>
      <c r="D36" s="30" t="s">
        <v>73</v>
      </c>
      <c r="E36" s="39">
        <v>42</v>
      </c>
      <c r="F36" s="40">
        <v>0.32</v>
      </c>
      <c r="G36" s="61">
        <v>0.8</v>
      </c>
      <c r="H36" s="62"/>
      <c r="I36" s="62"/>
      <c r="J36" s="63" t="str">
        <f t="shared" si="3"/>
        <v>11分</v>
      </c>
      <c r="K36" s="64">
        <v>11</v>
      </c>
      <c r="L36" s="65">
        <f t="shared" si="4"/>
        <v>0.48000000000000004</v>
      </c>
      <c r="M36" s="66">
        <f>L36/K36*100</f>
        <v>4.3636363636363642</v>
      </c>
      <c r="N36" s="30"/>
    </row>
    <row r="37" spans="1:14">
      <c r="B37" s="27"/>
      <c r="C37" s="38"/>
      <c r="D37" s="30" t="s">
        <v>74</v>
      </c>
      <c r="E37" s="39">
        <v>39</v>
      </c>
      <c r="F37" s="40">
        <v>0.3</v>
      </c>
      <c r="G37" s="61">
        <v>0.8</v>
      </c>
      <c r="H37" s="62"/>
      <c r="I37" s="62"/>
      <c r="J37" s="63" t="str">
        <f t="shared" si="3"/>
        <v>11分</v>
      </c>
      <c r="K37" s="64">
        <v>11</v>
      </c>
      <c r="L37" s="65">
        <f t="shared" si="4"/>
        <v>0.5</v>
      </c>
      <c r="M37" s="66">
        <f t="shared" si="5"/>
        <v>4.5454545454545459</v>
      </c>
      <c r="N37" s="30"/>
    </row>
    <row r="38" spans="1:14">
      <c r="B38" s="27"/>
      <c r="C38" s="38">
        <v>0.95138888888888884</v>
      </c>
      <c r="D38" s="30" t="s">
        <v>63</v>
      </c>
      <c r="E38" s="39">
        <v>46</v>
      </c>
      <c r="F38" s="40">
        <v>0.17</v>
      </c>
      <c r="G38" s="40"/>
      <c r="H38" s="39"/>
      <c r="I38" s="39"/>
      <c r="J38" s="38"/>
      <c r="K38" s="41"/>
      <c r="L38" s="41"/>
      <c r="M38" s="29"/>
      <c r="N38" s="30"/>
    </row>
    <row r="39" spans="1:14" s="4" customFormat="1">
      <c r="A39" s="2"/>
      <c r="B39" s="1"/>
      <c r="C39" s="2"/>
      <c r="D39" s="2"/>
      <c r="E39" s="3"/>
      <c r="F39" s="3"/>
      <c r="G39" s="3"/>
      <c r="H39" s="3"/>
      <c r="I39" s="20" t="s">
        <v>41</v>
      </c>
      <c r="J39" s="13" t="str">
        <f>INT(K39/60)&amp;"時間"&amp;MOD(K39,60)&amp;"分"</f>
        <v>2時間21分</v>
      </c>
      <c r="K39" s="4">
        <f>SUM(K24:K38)</f>
        <v>141</v>
      </c>
      <c r="M39" s="17"/>
      <c r="N39" s="2"/>
    </row>
    <row r="42" spans="1:14">
      <c r="D42" s="2" t="s">
        <v>81</v>
      </c>
    </row>
    <row r="43" spans="1:14">
      <c r="D43" s="2" t="s">
        <v>82</v>
      </c>
    </row>
  </sheetData>
  <mergeCells count="16">
    <mergeCell ref="N4:N5"/>
    <mergeCell ref="C22:C23"/>
    <mergeCell ref="D22:D23"/>
    <mergeCell ref="F22:G22"/>
    <mergeCell ref="H22:I22"/>
    <mergeCell ref="J22:J23"/>
    <mergeCell ref="M22:M23"/>
    <mergeCell ref="N22:N23"/>
    <mergeCell ref="E4:E5"/>
    <mergeCell ref="E22:E23"/>
    <mergeCell ref="C4:C5"/>
    <mergeCell ref="D4:D5"/>
    <mergeCell ref="F4:G4"/>
    <mergeCell ref="H4:I4"/>
    <mergeCell ref="J4:J5"/>
    <mergeCell ref="M4:M5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202008夏</vt:lpstr>
      <vt:lpstr>201912冬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dcterms:created xsi:type="dcterms:W3CDTF">2015-06-05T18:19:34Z</dcterms:created>
  <dcterms:modified xsi:type="dcterms:W3CDTF">2020-08-24T13:44:29Z</dcterms:modified>
</cp:coreProperties>
</file>